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638A01FB-A684-48D9-97FB-9BA179B8B93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32" i="1"/>
  <c r="H33" i="1"/>
  <c r="H30" i="1"/>
  <c r="I33" i="1"/>
  <c r="J33" i="1" s="1"/>
  <c r="K33" i="1" s="1"/>
  <c r="M33" i="1" s="1"/>
  <c r="I32" i="1"/>
  <c r="J32" i="1" s="1"/>
  <c r="K32" i="1" s="1"/>
  <c r="M32" i="1" s="1"/>
  <c r="I31" i="1"/>
  <c r="J31" i="1" s="1"/>
  <c r="K31" i="1" s="1"/>
  <c r="M31" i="1" s="1"/>
  <c r="I30" i="1"/>
  <c r="J30" i="1" s="1"/>
  <c r="K30" i="1" s="1"/>
  <c r="M30" i="1" s="1"/>
  <c r="B31" i="1"/>
  <c r="C31" i="1"/>
  <c r="D31" i="1"/>
  <c r="A31" i="1"/>
  <c r="B12" i="1"/>
  <c r="C12" i="1"/>
  <c r="D12" i="1"/>
  <c r="E12" i="1"/>
  <c r="F12" i="1"/>
  <c r="G12" i="1"/>
  <c r="H12" i="1"/>
  <c r="I12" i="1"/>
  <c r="J12" i="1"/>
  <c r="K12" i="1"/>
  <c r="A12" i="1"/>
</calcChain>
</file>

<file path=xl/sharedStrings.xml><?xml version="1.0" encoding="utf-8"?>
<sst xmlns="http://schemas.openxmlformats.org/spreadsheetml/2006/main" count="7" uniqueCount="7">
  <si>
    <t>Av Abs</t>
  </si>
  <si>
    <t>ug/mL</t>
  </si>
  <si>
    <t>DF</t>
  </si>
  <si>
    <t>ug/uL</t>
  </si>
  <si>
    <t>uL (200 ug)</t>
  </si>
  <si>
    <t xml:space="preserve">4x lammeli </t>
  </si>
  <si>
    <t>lysis buffer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</si>
</sst>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7347321267966049E-2"/>
                  <c:y val="-0.186401062416998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Sheet1!$A$15:$A$25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</c:numCache>
            </c:numRef>
          </c:xVal>
          <c:yVal>
            <c:numRef>
              <c:f>Sheet1!$B$15:$B$25</c:f>
              <c:numCache>
                <c:formatCode>General</c:formatCode>
                <c:ptCount val="11"/>
                <c:pt idx="0">
                  <c:v>0.10050000000000001</c:v>
                </c:pt>
                <c:pt idx="1">
                  <c:v>0.15000000000000002</c:v>
                </c:pt>
                <c:pt idx="2">
                  <c:v>0.1915</c:v>
                </c:pt>
                <c:pt idx="3">
                  <c:v>0.20849999999999999</c:v>
                </c:pt>
                <c:pt idx="4">
                  <c:v>0.254</c:v>
                </c:pt>
                <c:pt idx="5">
                  <c:v>0.29099999999999998</c:v>
                </c:pt>
                <c:pt idx="6">
                  <c:v>0.316</c:v>
                </c:pt>
                <c:pt idx="7">
                  <c:v>0.34450000000000003</c:v>
                </c:pt>
                <c:pt idx="8">
                  <c:v>0.39</c:v>
                </c:pt>
                <c:pt idx="9">
                  <c:v>0.42</c:v>
                </c:pt>
                <c:pt idx="10">
                  <c:v>0.443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C4-40C0-8CF5-57B261A98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783567"/>
        <c:axId val="1805781903"/>
      </c:scatterChart>
      <c:valAx>
        <c:axId val="1805783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781903"/>
        <c:crosses val="autoZero"/>
        <c:crossBetween val="midCat"/>
      </c:valAx>
      <c:valAx>
        <c:axId val="1805781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783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41275</xdr:colOff>
      <xdr:row>12</xdr:row>
      <xdr:rowOff>177799</xdr:rowOff>
    </xdr:from>
    <xdr:to>
      <xdr:col>12</xdr:col>
      <xdr:colOff>82550</xdr:colOff>
      <xdr:row>25</xdr:row>
      <xdr:rowOff>174624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6E7CEE-2469-4490-8E49-0D0681DC63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tabSelected="1" topLeftCell="A16" workbookViewId="0">
      <selection activeCell="H30" sqref="H30:H33"/>
    </sheetView>
  </sheetViews>
  <sheetFormatPr defaultRowHeight="14.5" x14ac:dyDescent="0.35"/>
  <sheetData>
    <row r="1" spans="1:12" x14ac:dyDescent="0.35">
      <c r="A1" s="1">
        <v>0.10100000000000001</v>
      </c>
      <c r="B1" s="1">
        <v>0.13600000000000001</v>
      </c>
      <c r="C1" s="1">
        <v>0.191</v>
      </c>
      <c r="D1" s="1">
        <v>0.21299999999999999</v>
      </c>
      <c r="E1" s="1">
        <v>0.25900000000000001</v>
      </c>
      <c r="F1" s="1">
        <v>0.29899999999999999</v>
      </c>
      <c r="G1" s="1">
        <v>0.32200000000000001</v>
      </c>
      <c r="H1" s="1">
        <v>0.34899999999999998</v>
      </c>
      <c r="I1" s="1">
        <v>0.38900000000000001</v>
      </c>
      <c r="J1" s="1">
        <v>0.41399999999999998</v>
      </c>
      <c r="K1" s="1">
        <v>0.443</v>
      </c>
      <c r="L1">
        <v>3.6999999999999998E-2</v>
      </c>
    </row>
    <row r="2" spans="1:12" x14ac:dyDescent="0.35">
      <c r="A2" s="1">
        <v>0.1</v>
      </c>
      <c r="B2" s="1">
        <v>0.16400000000000001</v>
      </c>
      <c r="C2" s="1">
        <v>0.192</v>
      </c>
      <c r="D2" s="1">
        <v>0.20399999999999999</v>
      </c>
      <c r="E2" s="1">
        <v>0.249</v>
      </c>
      <c r="F2" s="1">
        <v>0.28299999999999997</v>
      </c>
      <c r="G2" s="1">
        <v>0.31</v>
      </c>
      <c r="H2" s="1">
        <v>0.34</v>
      </c>
      <c r="I2" s="1">
        <v>0.39100000000000001</v>
      </c>
      <c r="J2" s="1">
        <v>0.42599999999999999</v>
      </c>
      <c r="K2" s="1">
        <v>0.443</v>
      </c>
      <c r="L2">
        <v>4.2000000000000003E-2</v>
      </c>
    </row>
    <row r="3" spans="1:12" x14ac:dyDescent="0.35">
      <c r="A3" s="1">
        <v>0.33200000000000002</v>
      </c>
      <c r="B3" s="1">
        <v>0.35799999999999998</v>
      </c>
      <c r="C3" s="1">
        <v>0.375</v>
      </c>
      <c r="D3" s="1">
        <v>0.30199999999999999</v>
      </c>
      <c r="E3">
        <v>3.7999999999999999E-2</v>
      </c>
      <c r="F3">
        <v>3.6999999999999998E-2</v>
      </c>
      <c r="G3">
        <v>3.6999999999999998E-2</v>
      </c>
      <c r="H3">
        <v>3.7999999999999999E-2</v>
      </c>
      <c r="I3">
        <v>3.6999999999999998E-2</v>
      </c>
      <c r="J3">
        <v>3.6999999999999998E-2</v>
      </c>
      <c r="K3">
        <v>3.5999999999999997E-2</v>
      </c>
      <c r="L3">
        <v>3.6999999999999998E-2</v>
      </c>
    </row>
    <row r="4" spans="1:12" x14ac:dyDescent="0.35">
      <c r="A4" s="1">
        <v>0.315</v>
      </c>
      <c r="B4" s="1">
        <v>0.34399999999999997</v>
      </c>
      <c r="C4" s="1">
        <v>0.313</v>
      </c>
      <c r="D4" s="1">
        <v>0.307</v>
      </c>
      <c r="E4">
        <v>3.6999999999999998E-2</v>
      </c>
      <c r="F4">
        <v>3.7999999999999999E-2</v>
      </c>
      <c r="G4">
        <v>3.6999999999999998E-2</v>
      </c>
      <c r="H4">
        <v>3.6999999999999998E-2</v>
      </c>
      <c r="I4">
        <v>3.6999999999999998E-2</v>
      </c>
      <c r="J4">
        <v>3.6999999999999998E-2</v>
      </c>
      <c r="K4">
        <v>3.5999999999999997E-2</v>
      </c>
      <c r="L4">
        <v>3.5999999999999997E-2</v>
      </c>
    </row>
    <row r="5" spans="1:12" x14ac:dyDescent="0.35">
      <c r="A5">
        <v>3.7999999999999999E-2</v>
      </c>
      <c r="B5">
        <v>3.7999999999999999E-2</v>
      </c>
      <c r="C5">
        <v>4.2000000000000003E-2</v>
      </c>
      <c r="D5">
        <v>3.6999999999999998E-2</v>
      </c>
      <c r="E5">
        <v>3.6999999999999998E-2</v>
      </c>
      <c r="F5">
        <v>3.6999999999999998E-2</v>
      </c>
      <c r="G5">
        <v>3.6999999999999998E-2</v>
      </c>
      <c r="H5">
        <v>3.6999999999999998E-2</v>
      </c>
      <c r="I5">
        <v>3.6999999999999998E-2</v>
      </c>
      <c r="J5">
        <v>3.6999999999999998E-2</v>
      </c>
      <c r="K5">
        <v>3.6999999999999998E-2</v>
      </c>
      <c r="L5">
        <v>3.5999999999999997E-2</v>
      </c>
    </row>
    <row r="6" spans="1:12" x14ac:dyDescent="0.35">
      <c r="A6">
        <v>3.6999999999999998E-2</v>
      </c>
      <c r="B6">
        <v>3.7999999999999999E-2</v>
      </c>
      <c r="C6">
        <v>4.2000000000000003E-2</v>
      </c>
      <c r="D6">
        <v>3.6999999999999998E-2</v>
      </c>
      <c r="E6">
        <v>3.6999999999999998E-2</v>
      </c>
      <c r="F6">
        <v>3.6999999999999998E-2</v>
      </c>
      <c r="G6">
        <v>3.6999999999999998E-2</v>
      </c>
      <c r="H6">
        <v>3.5999999999999997E-2</v>
      </c>
      <c r="I6">
        <v>3.5999999999999997E-2</v>
      </c>
      <c r="J6">
        <v>3.6999999999999998E-2</v>
      </c>
      <c r="K6">
        <v>3.6999999999999998E-2</v>
      </c>
      <c r="L6">
        <v>3.5999999999999997E-2</v>
      </c>
    </row>
    <row r="7" spans="1:12" x14ac:dyDescent="0.35">
      <c r="A7">
        <v>3.6999999999999998E-2</v>
      </c>
      <c r="B7">
        <v>3.6999999999999998E-2</v>
      </c>
      <c r="C7">
        <v>0.04</v>
      </c>
      <c r="D7">
        <v>3.6999999999999998E-2</v>
      </c>
      <c r="E7">
        <v>3.5999999999999997E-2</v>
      </c>
      <c r="F7">
        <v>3.6999999999999998E-2</v>
      </c>
      <c r="G7">
        <v>3.5999999999999997E-2</v>
      </c>
      <c r="H7">
        <v>3.5999999999999997E-2</v>
      </c>
      <c r="I7">
        <v>3.6999999999999998E-2</v>
      </c>
      <c r="J7">
        <v>3.6999999999999998E-2</v>
      </c>
      <c r="K7">
        <v>3.5999999999999997E-2</v>
      </c>
      <c r="L7">
        <v>3.5999999999999997E-2</v>
      </c>
    </row>
    <row r="8" spans="1:12" x14ac:dyDescent="0.35">
      <c r="A8">
        <v>3.6999999999999998E-2</v>
      </c>
      <c r="B8">
        <v>0.04</v>
      </c>
      <c r="C8">
        <v>3.6999999999999998E-2</v>
      </c>
      <c r="D8">
        <v>3.6999999999999998E-2</v>
      </c>
      <c r="E8">
        <v>3.6999999999999998E-2</v>
      </c>
      <c r="F8">
        <v>3.5999999999999997E-2</v>
      </c>
      <c r="G8">
        <v>3.6999999999999998E-2</v>
      </c>
      <c r="H8">
        <v>3.5999999999999997E-2</v>
      </c>
      <c r="I8">
        <v>4.4999999999999998E-2</v>
      </c>
      <c r="J8">
        <v>0.04</v>
      </c>
      <c r="K8">
        <v>3.5999999999999997E-2</v>
      </c>
      <c r="L8">
        <v>3.6999999999999998E-2</v>
      </c>
    </row>
    <row r="10" spans="1:12" x14ac:dyDescent="0.35">
      <c r="A10">
        <v>0.10100000000000001</v>
      </c>
      <c r="B10">
        <v>0.13600000000000001</v>
      </c>
      <c r="C10">
        <v>0.191</v>
      </c>
      <c r="D10">
        <v>0.21299999999999999</v>
      </c>
      <c r="E10">
        <v>0.25900000000000001</v>
      </c>
      <c r="F10">
        <v>0.29899999999999999</v>
      </c>
      <c r="G10">
        <v>0.32200000000000001</v>
      </c>
      <c r="H10">
        <v>0.34899999999999998</v>
      </c>
      <c r="I10">
        <v>0.38900000000000001</v>
      </c>
      <c r="J10">
        <v>0.41399999999999998</v>
      </c>
      <c r="K10">
        <v>0.443</v>
      </c>
    </row>
    <row r="11" spans="1:12" x14ac:dyDescent="0.35">
      <c r="A11">
        <v>0.1</v>
      </c>
      <c r="B11">
        <v>0.16400000000000001</v>
      </c>
      <c r="C11">
        <v>0.192</v>
      </c>
      <c r="D11">
        <v>0.20399999999999999</v>
      </c>
      <c r="E11">
        <v>0.249</v>
      </c>
      <c r="F11">
        <v>0.28299999999999997</v>
      </c>
      <c r="G11">
        <v>0.31</v>
      </c>
      <c r="H11">
        <v>0.34</v>
      </c>
      <c r="I11">
        <v>0.39100000000000001</v>
      </c>
      <c r="J11">
        <v>0.42599999999999999</v>
      </c>
      <c r="K11">
        <v>0.443</v>
      </c>
    </row>
    <row r="12" spans="1:12" x14ac:dyDescent="0.35">
      <c r="A12" s="1">
        <f>AVERAGE(A10,A11)</f>
        <v>0.10050000000000001</v>
      </c>
      <c r="B12" s="1">
        <f t="shared" ref="B12:K12" si="0">AVERAGE(B10,B11)</f>
        <v>0.15000000000000002</v>
      </c>
      <c r="C12" s="1">
        <f t="shared" si="0"/>
        <v>0.1915</v>
      </c>
      <c r="D12" s="1">
        <f t="shared" si="0"/>
        <v>0.20849999999999999</v>
      </c>
      <c r="E12" s="1">
        <f t="shared" si="0"/>
        <v>0.254</v>
      </c>
      <c r="F12" s="1">
        <f t="shared" si="0"/>
        <v>0.29099999999999998</v>
      </c>
      <c r="G12" s="1">
        <f t="shared" si="0"/>
        <v>0.316</v>
      </c>
      <c r="H12" s="1">
        <f t="shared" si="0"/>
        <v>0.34450000000000003</v>
      </c>
      <c r="I12" s="1">
        <f t="shared" si="0"/>
        <v>0.39</v>
      </c>
      <c r="J12" s="1">
        <f t="shared" si="0"/>
        <v>0.42</v>
      </c>
      <c r="K12" s="1">
        <f t="shared" si="0"/>
        <v>0.443</v>
      </c>
    </row>
    <row r="15" spans="1:12" x14ac:dyDescent="0.35">
      <c r="A15">
        <v>0</v>
      </c>
      <c r="B15">
        <v>0.10050000000000001</v>
      </c>
    </row>
    <row r="16" spans="1:12" x14ac:dyDescent="0.35">
      <c r="A16">
        <v>50</v>
      </c>
      <c r="B16">
        <v>0.15000000000000002</v>
      </c>
    </row>
    <row r="17" spans="1:13" x14ac:dyDescent="0.35">
      <c r="A17">
        <v>100</v>
      </c>
      <c r="B17">
        <v>0.1915</v>
      </c>
    </row>
    <row r="18" spans="1:13" x14ac:dyDescent="0.35">
      <c r="A18">
        <v>150</v>
      </c>
      <c r="B18">
        <v>0.20849999999999999</v>
      </c>
    </row>
    <row r="19" spans="1:13" x14ac:dyDescent="0.35">
      <c r="A19">
        <v>200</v>
      </c>
      <c r="B19">
        <v>0.254</v>
      </c>
    </row>
    <row r="20" spans="1:13" x14ac:dyDescent="0.35">
      <c r="A20">
        <v>250</v>
      </c>
      <c r="B20">
        <v>0.29099999999999998</v>
      </c>
    </row>
    <row r="21" spans="1:13" x14ac:dyDescent="0.35">
      <c r="A21">
        <v>300</v>
      </c>
      <c r="B21">
        <v>0.316</v>
      </c>
    </row>
    <row r="22" spans="1:13" x14ac:dyDescent="0.35">
      <c r="A22">
        <v>350</v>
      </c>
      <c r="B22">
        <v>0.34450000000000003</v>
      </c>
    </row>
    <row r="23" spans="1:13" x14ac:dyDescent="0.35">
      <c r="A23">
        <v>400</v>
      </c>
      <c r="B23">
        <v>0.39</v>
      </c>
    </row>
    <row r="24" spans="1:13" x14ac:dyDescent="0.35">
      <c r="A24">
        <v>450</v>
      </c>
      <c r="B24">
        <v>0.42</v>
      </c>
    </row>
    <row r="25" spans="1:13" x14ac:dyDescent="0.35">
      <c r="A25">
        <v>500</v>
      </c>
      <c r="B25">
        <v>0.443</v>
      </c>
    </row>
    <row r="29" spans="1:13" x14ac:dyDescent="0.35">
      <c r="A29" s="1">
        <v>0.33200000000000002</v>
      </c>
      <c r="B29" s="1">
        <v>0.35799999999999998</v>
      </c>
      <c r="C29" s="1">
        <v>0.375</v>
      </c>
      <c r="D29" s="1">
        <v>0.30199999999999999</v>
      </c>
      <c r="F29" t="s">
        <v>0</v>
      </c>
      <c r="H29" t="s">
        <v>1</v>
      </c>
      <c r="I29" t="s">
        <v>2</v>
      </c>
      <c r="J29" t="s">
        <v>3</v>
      </c>
      <c r="K29" t="s">
        <v>4</v>
      </c>
      <c r="L29" t="s">
        <v>5</v>
      </c>
      <c r="M29" t="s">
        <v>6</v>
      </c>
    </row>
    <row r="30" spans="1:13" x14ac:dyDescent="0.35">
      <c r="A30" s="1">
        <v>0.315</v>
      </c>
      <c r="B30" s="1">
        <v>0.34399999999999997</v>
      </c>
      <c r="C30" s="1">
        <v>0.313</v>
      </c>
      <c r="D30" s="1">
        <v>0.307</v>
      </c>
      <c r="F30">
        <v>0.32350000000000001</v>
      </c>
      <c r="H30">
        <f>(F30-0.1135)/0.0007</f>
        <v>300.00000000000006</v>
      </c>
      <c r="I30">
        <f>H30*10</f>
        <v>3000.0000000000005</v>
      </c>
      <c r="J30">
        <f>I30/1000</f>
        <v>3.0000000000000004</v>
      </c>
      <c r="K30">
        <f>200/J30</f>
        <v>66.666666666666657</v>
      </c>
      <c r="L30">
        <v>50</v>
      </c>
      <c r="M30">
        <f>200-L30-K30</f>
        <v>83.333333333333343</v>
      </c>
    </row>
    <row r="31" spans="1:13" x14ac:dyDescent="0.35">
      <c r="A31">
        <f>AVERAGE(A29,A30)</f>
        <v>0.32350000000000001</v>
      </c>
      <c r="B31">
        <f t="shared" ref="B31:D31" si="1">AVERAGE(B29,B30)</f>
        <v>0.35099999999999998</v>
      </c>
      <c r="C31">
        <f t="shared" si="1"/>
        <v>0.34399999999999997</v>
      </c>
      <c r="D31">
        <f t="shared" si="1"/>
        <v>0.30449999999999999</v>
      </c>
      <c r="F31">
        <v>0.35099999999999998</v>
      </c>
      <c r="H31">
        <f t="shared" ref="H31:H33" si="2">(F31-0.1135)/0.0007</f>
        <v>339.28571428571428</v>
      </c>
      <c r="I31">
        <f t="shared" ref="I31:I33" si="3">H31*10</f>
        <v>3392.8571428571427</v>
      </c>
      <c r="J31">
        <f t="shared" ref="J31:J33" si="4">I31/1000</f>
        <v>3.3928571428571428</v>
      </c>
      <c r="K31">
        <f t="shared" ref="K31:K33" si="5">200/J31</f>
        <v>58.94736842105263</v>
      </c>
      <c r="L31">
        <v>50</v>
      </c>
      <c r="M31">
        <f t="shared" ref="M31:M33" si="6">200-L31-K31</f>
        <v>91.05263157894737</v>
      </c>
    </row>
    <row r="32" spans="1:13" x14ac:dyDescent="0.35">
      <c r="F32">
        <v>0.34399999999999997</v>
      </c>
      <c r="H32">
        <f t="shared" si="2"/>
        <v>329.28571428571428</v>
      </c>
      <c r="I32">
        <f t="shared" si="3"/>
        <v>3292.8571428571427</v>
      </c>
      <c r="J32">
        <f t="shared" si="4"/>
        <v>3.2928571428571427</v>
      </c>
      <c r="K32">
        <f t="shared" si="5"/>
        <v>60.737527114967463</v>
      </c>
      <c r="L32">
        <v>50</v>
      </c>
      <c r="M32">
        <f t="shared" si="6"/>
        <v>89.262472885032537</v>
      </c>
    </row>
    <row r="33" spans="6:13" x14ac:dyDescent="0.35">
      <c r="F33">
        <v>0.30449999999999999</v>
      </c>
      <c r="H33">
        <f t="shared" si="2"/>
        <v>272.85714285714289</v>
      </c>
      <c r="I33">
        <f t="shared" si="3"/>
        <v>2728.5714285714289</v>
      </c>
      <c r="J33">
        <f t="shared" si="4"/>
        <v>2.7285714285714291</v>
      </c>
      <c r="K33">
        <f t="shared" si="5"/>
        <v>73.298429319371721</v>
      </c>
      <c r="L33">
        <v>50</v>
      </c>
      <c r="M33">
        <f t="shared" si="6"/>
        <v>76.701570680628279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2021-11-01T01:15:25Z</dcterms:created>
  <dcterms:modified xsi:type="dcterms:W3CDTF">2021-11-01T03:25:46Z</dcterms:modified>
</cp:coreProperties>
</file>